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4.0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<sst xmlns="http://schemas.openxmlformats.org/spreadsheetml/2006/main" count="20" uniqueCount="19">
  <si>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År</t>
  </si>
  <si>
    <t>Därav</t>
  </si>
  <si>
    <t>Folkm</t>
  </si>
  <si>
    <t>Män</t>
  </si>
  <si>
    <t>Kvinnor</t>
  </si>
  <si>
    <t>Antal</t>
  </si>
  <si>
    <t>%</t>
  </si>
  <si>
    <t>i % av</t>
  </si>
  <si>
    <t>riket</t>
  </si>
  <si>
    <t>Källa:  SCB, Befolkningsstatistik</t>
  </si>
  <si>
    <t>Invånare</t>
  </si>
  <si>
    <t>slut</t>
  </si>
  <si>
    <t>vid årets</t>
  </si>
  <si>
    <t>Anm  Avser befolkningen inom respektive år gällande gränser. Införlivningar se figur 2.01 och tabell 2.03.</t>
  </si>
  <si>
    <t>1  Ändring under året eller ändring i förhållande till tidpunkten redovisad på föregående rad.</t>
  </si>
  <si>
    <t>Befolkning:</t>
  </si>
  <si>
    <r>
      <t>Folkökning</t>
    </r>
    <r>
      <rPr>
        <b/>
        <vertAlign val="superscript"/>
        <sz val="10"/>
        <color indexed="9"/>
        <rFont val="Arial"/>
        <family val="2"/>
      </rPr>
      <t>1</t>
    </r>
  </si>
  <si>
    <t>..</t>
  </si>
  <si>
    <t>Folkmängdsutveckling 1800-2013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</si>
</sst>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4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8" fillId="0" borderId="0" xfId="50" applyFont="1" applyBorder="1">
      <alignment/>
      <protection/>
    </xf>
    <xf numFmtId="0" fontId="7" fillId="0" borderId="0" xfId="50" applyFont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  <xf numFmtId="0" fontId="9" fillId="0" borderId="0" xfId="0" applyFont="1" applyAlignment="1">
      <alignment horizontal="left" indent="1"/>
    </xf>
    <xf numFmtId="0" fontId="10" fillId="0" borderId="0" xfId="50" applyNumberFormat="1" applyFont="1" applyFill="1" applyBorder="1" applyAlignment="1">
      <alignment horizontal="left"/>
      <protection/>
    </xf>
    <xf numFmtId="3" fontId="10" fillId="0" borderId="0" xfId="50" applyNumberFormat="1" applyFont="1" applyFill="1" applyBorder="1" applyAlignment="1">
      <alignment/>
      <protection/>
    </xf>
    <xf numFmtId="3" fontId="10" fillId="0" borderId="0" xfId="50" applyNumberFormat="1" applyFont="1" applyFill="1" applyBorder="1">
      <alignment/>
      <protection/>
    </xf>
    <xf numFmtId="3" fontId="10" fillId="0" borderId="0" xfId="50" applyNumberFormat="1" applyFont="1" applyFill="1" applyBorder="1" applyAlignment="1">
      <alignment horizontal="right"/>
      <protection/>
    </xf>
    <xf numFmtId="168" fontId="10" fillId="0" borderId="0" xfId="50" applyNumberFormat="1" applyFont="1" applyFill="1" applyBorder="1" applyAlignment="1">
      <alignment horizontal="right"/>
      <protection/>
    </xf>
    <xf numFmtId="0" fontId="10" fillId="0" borderId="0" xfId="50" applyNumberFormat="1" applyFont="1" applyFill="1" applyAlignment="1">
      <alignment horizontal="left"/>
      <protection/>
    </xf>
    <xf numFmtId="3" fontId="10" fillId="0" borderId="0" xfId="50" applyNumberFormat="1" applyFont="1" applyFill="1" applyAlignment="1">
      <alignment/>
      <protection/>
    </xf>
    <xf numFmtId="3" fontId="10" fillId="0" borderId="0" xfId="50" applyNumberFormat="1" applyFont="1" applyFill="1">
      <alignment/>
      <protection/>
    </xf>
    <xf numFmtId="3" fontId="10" fillId="0" borderId="0" xfId="50" applyNumberFormat="1" applyFont="1" applyFill="1" applyAlignment="1">
      <alignment horizontal="right"/>
      <protection/>
    </xf>
    <xf numFmtId="168" fontId="10" fillId="0" borderId="0" xfId="50" applyNumberFormat="1" applyFont="1" applyFill="1" applyAlignment="1">
      <alignment horizontal="right"/>
      <protection/>
    </xf>
    <xf numFmtId="0" fontId="12" fillId="0" borderId="0" xfId="0" applyFont="1" applyAlignment="1">
      <alignment horizontal="left" indent="1"/>
    </xf>
    <xf numFmtId="0" fontId="13" fillId="33" borderId="0" xfId="50" applyFont="1" applyFill="1" applyBorder="1" applyAlignment="1">
      <alignment horizontal="left"/>
      <protection/>
    </xf>
    <xf numFmtId="0" fontId="13" fillId="33" borderId="0" xfId="50" applyFont="1" applyFill="1" applyBorder="1" applyAlignment="1">
      <alignment horizontal="right"/>
      <protection/>
    </xf>
    <xf numFmtId="0" fontId="13" fillId="33" borderId="10" xfId="50" applyFont="1" applyFill="1" applyBorder="1" applyAlignment="1">
      <alignment horizontal="left"/>
      <protection/>
    </xf>
    <xf numFmtId="0" fontId="13" fillId="33" borderId="10" xfId="50" applyFont="1" applyFill="1" applyBorder="1" applyAlignment="1">
      <alignment horizontal="right"/>
      <protection/>
    </xf>
    <xf numFmtId="1" fontId="13" fillId="33" borderId="0" xfId="50" applyNumberFormat="1" applyFont="1" applyFill="1" applyBorder="1" applyAlignment="1">
      <alignment horizontal="right"/>
      <protection/>
    </xf>
    <xf numFmtId="1" fontId="13" fillId="33" borderId="10" xfId="50" applyNumberFormat="1" applyFont="1" applyFill="1" applyBorder="1" applyAlignment="1">
      <alignment horizontal="left"/>
      <protection/>
    </xf>
    <xf numFmtId="1" fontId="13" fillId="33" borderId="10" xfId="50" applyNumberFormat="1" applyFont="1" applyFill="1" applyBorder="1" applyAlignment="1">
      <alignment horizontal="right"/>
      <protection/>
    </xf>
    <xf numFmtId="3" fontId="13" fillId="33" borderId="0" xfId="50" applyNumberFormat="1" applyFont="1" applyFill="1" applyBorder="1" applyAlignment="1">
      <alignment horizontal="left"/>
      <protection/>
    </xf>
    <xf numFmtId="3" fontId="13" fillId="33" borderId="0" xfId="50" applyNumberFormat="1" applyFont="1" applyFill="1" applyBorder="1" applyAlignment="1">
      <alignment horizontal="right"/>
      <protection/>
    </xf>
    <xf numFmtId="168" fontId="11" fillId="0" borderId="11" xfId="50" applyNumberFormat="1" applyFont="1" applyBorder="1" applyAlignment="1" quotePrefix="1">
      <alignment horizontal="left"/>
      <protection/>
    </xf>
    <xf numFmtId="168" fontId="11" fillId="0" borderId="0" xfId="50" applyNumberFormat="1" applyFont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30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PageLayoutView="0" workbookViewId="0" topLeftCell="A3">
      <selection activeCell="A1" sqref="A1"/>
    </sheetView>
  </sheetViews>
  <sheetFormatPr defaultColWidth="9.00390625" defaultRowHeight="12.75"/>
  <cols>
    <col min="1" max="1" width="8.75390625" style="4" customWidth="1"/>
    <col min="2" max="2" width="10.375" style="4" customWidth="1"/>
    <col min="3" max="3" width="3.25390625" style="4" customWidth="1"/>
    <col min="4" max="4" width="10.375" style="4" customWidth="1"/>
    <col min="5" max="5" width="11.25390625" style="1" customWidth="1"/>
    <col min="6" max="6" width="3.25390625" style="5" customWidth="1"/>
    <col min="7" max="8" width="10.375" style="5" customWidth="1"/>
    <col min="9" max="9" width="3.25390625" style="5" customWidth="1"/>
    <col min="10" max="10" width="7.25390625" style="4" customWidth="1"/>
    <col min="11" max="16384" width="9.125" style="1" customWidth="1"/>
  </cols>
  <sheetData>
    <row r="1" ht="12.75">
      <c r="A1" s="6" t="s">
        <v>15</v>
      </c>
    </row>
    <row r="2" ht="15">
      <c r="A2" s="17" t="s">
        <v>18</v>
      </c>
    </row>
    <row r="4" spans="1:10" ht="13.5" customHeight="1">
      <c r="A4" s="18" t="s">
        <v>0</v>
      </c>
      <c r="B4" s="19" t="s">
        <v>10</v>
      </c>
      <c r="C4" s="19"/>
      <c r="D4" s="20" t="s">
        <v>1</v>
      </c>
      <c r="E4" s="21"/>
      <c r="F4" s="22"/>
      <c r="G4" s="23" t="s">
        <v>16</v>
      </c>
      <c r="H4" s="24"/>
      <c r="I4" s="22"/>
      <c r="J4" s="19" t="s">
        <v>2</v>
      </c>
    </row>
    <row r="5" spans="1:10" ht="13.5" customHeight="1">
      <c r="A5" s="25"/>
      <c r="B5" s="26" t="s">
        <v>12</v>
      </c>
      <c r="C5" s="26"/>
      <c r="D5" s="26" t="s">
        <v>3</v>
      </c>
      <c r="E5" s="26" t="s">
        <v>4</v>
      </c>
      <c r="F5" s="26"/>
      <c r="G5" s="26" t="s">
        <v>5</v>
      </c>
      <c r="H5" s="26" t="s">
        <v>6</v>
      </c>
      <c r="I5" s="26"/>
      <c r="J5" s="26" t="s">
        <v>7</v>
      </c>
    </row>
    <row r="6" spans="1:10" ht="13.5" customHeight="1">
      <c r="A6" s="25"/>
      <c r="B6" s="26" t="s">
        <v>11</v>
      </c>
      <c r="C6" s="26"/>
      <c r="D6" s="26"/>
      <c r="E6" s="26"/>
      <c r="F6" s="26"/>
      <c r="G6" s="26"/>
      <c r="H6" s="26"/>
      <c r="I6" s="26"/>
      <c r="J6" s="26" t="s">
        <v>8</v>
      </c>
    </row>
    <row r="7" spans="1:10" s="2" customFormat="1" ht="18" customHeight="1">
      <c r="A7" s="7">
        <v>1800</v>
      </c>
      <c r="B7" s="8">
        <v>12253</v>
      </c>
      <c r="C7" s="8"/>
      <c r="D7" s="8">
        <v>6049</v>
      </c>
      <c r="E7" s="9">
        <v>6204</v>
      </c>
      <c r="F7" s="10"/>
      <c r="G7" s="10" t="s">
        <v>17</v>
      </c>
      <c r="H7" s="11" t="s">
        <v>17</v>
      </c>
      <c r="I7" s="11"/>
      <c r="J7" s="11">
        <v>0.5</v>
      </c>
    </row>
    <row r="8" spans="1:10" s="2" customFormat="1" ht="12" customHeight="1">
      <c r="A8" s="12">
        <v>1810</v>
      </c>
      <c r="B8" s="13">
        <v>14346</v>
      </c>
      <c r="C8" s="13"/>
      <c r="D8" s="13">
        <v>7160</v>
      </c>
      <c r="E8" s="14">
        <v>7186</v>
      </c>
      <c r="F8" s="15"/>
      <c r="G8" s="10">
        <f aca="true" t="shared" si="0" ref="G8:G41">SUM(B8-B7)</f>
        <v>2093</v>
      </c>
      <c r="H8" s="11">
        <f aca="true" t="shared" si="1" ref="H8:H27">PRODUCT((G8/B7),100)</f>
        <v>17.08153105361952</v>
      </c>
      <c r="I8" s="11"/>
      <c r="J8" s="16">
        <v>0.6</v>
      </c>
    </row>
    <row r="9" spans="1:10" s="2" customFormat="1" ht="12" customHeight="1">
      <c r="A9" s="12">
        <v>1820</v>
      </c>
      <c r="B9" s="13">
        <v>16512</v>
      </c>
      <c r="C9" s="13"/>
      <c r="D9" s="13">
        <v>8022</v>
      </c>
      <c r="E9" s="14">
        <v>8497</v>
      </c>
      <c r="F9" s="15"/>
      <c r="G9" s="10">
        <f t="shared" si="0"/>
        <v>2166</v>
      </c>
      <c r="H9" s="11">
        <f t="shared" si="1"/>
        <v>15.098285236302802</v>
      </c>
      <c r="I9" s="11"/>
      <c r="J9" s="16">
        <v>0.6</v>
      </c>
    </row>
    <row r="10" spans="1:10" s="2" customFormat="1" ht="12" customHeight="1">
      <c r="A10" s="12">
        <v>1830</v>
      </c>
      <c r="B10" s="15">
        <v>21036</v>
      </c>
      <c r="C10" s="15"/>
      <c r="D10" s="15">
        <v>10221</v>
      </c>
      <c r="E10" s="14">
        <v>10815</v>
      </c>
      <c r="F10" s="15"/>
      <c r="G10" s="10">
        <f t="shared" si="0"/>
        <v>4524</v>
      </c>
      <c r="H10" s="11">
        <f t="shared" si="1"/>
        <v>27.398255813953487</v>
      </c>
      <c r="I10" s="11"/>
      <c r="J10" s="16">
        <v>0.7</v>
      </c>
    </row>
    <row r="11" spans="1:10" s="2" customFormat="1" ht="12" customHeight="1">
      <c r="A11" s="12">
        <v>1840</v>
      </c>
      <c r="B11" s="13">
        <v>21558</v>
      </c>
      <c r="C11" s="13"/>
      <c r="D11" s="13">
        <v>10381</v>
      </c>
      <c r="E11" s="14">
        <v>11177</v>
      </c>
      <c r="F11" s="14"/>
      <c r="G11" s="10">
        <f t="shared" si="0"/>
        <v>522</v>
      </c>
      <c r="H11" s="11">
        <f t="shared" si="1"/>
        <v>2.481460353679407</v>
      </c>
      <c r="I11" s="11"/>
      <c r="J11" s="16">
        <v>0.7</v>
      </c>
    </row>
    <row r="12" spans="1:10" s="2" customFormat="1" ht="18" customHeight="1">
      <c r="A12" s="12">
        <v>1850</v>
      </c>
      <c r="B12" s="13">
        <v>26084</v>
      </c>
      <c r="C12" s="13"/>
      <c r="D12" s="13">
        <v>12570</v>
      </c>
      <c r="E12" s="14">
        <v>13514</v>
      </c>
      <c r="F12" s="15"/>
      <c r="G12" s="10">
        <f t="shared" si="0"/>
        <v>4526</v>
      </c>
      <c r="H12" s="11">
        <f t="shared" si="1"/>
        <v>20.994526393914093</v>
      </c>
      <c r="I12" s="11"/>
      <c r="J12" s="16">
        <v>0.7</v>
      </c>
    </row>
    <row r="13" spans="1:10" s="2" customFormat="1" ht="12" customHeight="1">
      <c r="A13" s="12">
        <v>1860</v>
      </c>
      <c r="B13" s="13">
        <v>37043</v>
      </c>
      <c r="C13" s="13"/>
      <c r="D13" s="13">
        <v>17241</v>
      </c>
      <c r="E13" s="14">
        <v>19622</v>
      </c>
      <c r="F13" s="15"/>
      <c r="G13" s="10">
        <f t="shared" si="0"/>
        <v>10959</v>
      </c>
      <c r="H13" s="11">
        <f t="shared" si="1"/>
        <v>42.01426161631652</v>
      </c>
      <c r="I13" s="11"/>
      <c r="J13" s="16">
        <v>1</v>
      </c>
    </row>
    <row r="14" spans="1:10" s="2" customFormat="1" ht="12" customHeight="1">
      <c r="A14" s="12">
        <v>1870</v>
      </c>
      <c r="B14" s="13">
        <v>56288</v>
      </c>
      <c r="C14" s="13"/>
      <c r="D14" s="13">
        <v>25669</v>
      </c>
      <c r="E14" s="14">
        <v>30619</v>
      </c>
      <c r="F14" s="15"/>
      <c r="G14" s="10">
        <f t="shared" si="0"/>
        <v>19245</v>
      </c>
      <c r="H14" s="11">
        <f t="shared" si="1"/>
        <v>51.95313554517723</v>
      </c>
      <c r="I14" s="11"/>
      <c r="J14" s="16">
        <v>1.4</v>
      </c>
    </row>
    <row r="15" spans="1:10" s="2" customFormat="1" ht="12" customHeight="1">
      <c r="A15" s="12">
        <v>1880</v>
      </c>
      <c r="B15" s="13">
        <v>76401</v>
      </c>
      <c r="C15" s="13"/>
      <c r="D15" s="13">
        <v>34987</v>
      </c>
      <c r="E15" s="14">
        <v>41414</v>
      </c>
      <c r="F15" s="15"/>
      <c r="G15" s="10">
        <f t="shared" si="0"/>
        <v>20113</v>
      </c>
      <c r="H15" s="11">
        <f t="shared" si="1"/>
        <v>35.73230528709494</v>
      </c>
      <c r="I15" s="11"/>
      <c r="J15" s="16">
        <v>1.7</v>
      </c>
    </row>
    <row r="16" spans="1:10" s="3" customFormat="1" ht="12" customHeight="1">
      <c r="A16" s="7">
        <v>1890</v>
      </c>
      <c r="B16" s="8">
        <v>104657</v>
      </c>
      <c r="C16" s="8"/>
      <c r="D16" s="8">
        <v>48210</v>
      </c>
      <c r="E16" s="9">
        <v>56447</v>
      </c>
      <c r="F16" s="10"/>
      <c r="G16" s="10">
        <f t="shared" si="0"/>
        <v>28256</v>
      </c>
      <c r="H16" s="11">
        <f t="shared" si="1"/>
        <v>36.98380911244617</v>
      </c>
      <c r="I16" s="11"/>
      <c r="J16" s="11">
        <v>2.2</v>
      </c>
    </row>
    <row r="17" spans="1:10" s="2" customFormat="1" ht="18" customHeight="1">
      <c r="A17" s="12">
        <v>1900</v>
      </c>
      <c r="B17" s="13">
        <v>130619</v>
      </c>
      <c r="C17" s="13"/>
      <c r="D17" s="13">
        <v>60128</v>
      </c>
      <c r="E17" s="14">
        <v>70491</v>
      </c>
      <c r="F17" s="15"/>
      <c r="G17" s="10">
        <f t="shared" si="0"/>
        <v>25962</v>
      </c>
      <c r="H17" s="11">
        <f t="shared" si="1"/>
        <v>24.806749667962965</v>
      </c>
      <c r="I17" s="11"/>
      <c r="J17" s="16">
        <v>2.5</v>
      </c>
    </row>
    <row r="18" spans="1:10" s="2" customFormat="1" ht="12" customHeight="1">
      <c r="A18" s="12">
        <v>1910</v>
      </c>
      <c r="B18" s="13">
        <v>167809</v>
      </c>
      <c r="C18" s="13"/>
      <c r="D18" s="13">
        <v>77806</v>
      </c>
      <c r="E18" s="14">
        <v>90003</v>
      </c>
      <c r="F18" s="15"/>
      <c r="G18" s="10">
        <f t="shared" si="0"/>
        <v>37190</v>
      </c>
      <c r="H18" s="11">
        <f t="shared" si="1"/>
        <v>28.472121207481297</v>
      </c>
      <c r="I18" s="11"/>
      <c r="J18" s="16">
        <v>3</v>
      </c>
    </row>
    <row r="19" spans="1:10" s="2" customFormat="1" ht="12" customHeight="1">
      <c r="A19" s="12">
        <v>1920</v>
      </c>
      <c r="B19" s="13">
        <v>202328</v>
      </c>
      <c r="C19" s="13"/>
      <c r="D19" s="13">
        <v>96169</v>
      </c>
      <c r="E19" s="14">
        <v>106159</v>
      </c>
      <c r="F19" s="10"/>
      <c r="G19" s="10">
        <f t="shared" si="0"/>
        <v>34519</v>
      </c>
      <c r="H19" s="11">
        <f t="shared" si="1"/>
        <v>20.570410407069943</v>
      </c>
      <c r="I19" s="11"/>
      <c r="J19" s="16">
        <v>3.4</v>
      </c>
    </row>
    <row r="20" spans="1:10" s="2" customFormat="1" ht="12" customHeight="1">
      <c r="A20" s="12">
        <v>1930</v>
      </c>
      <c r="B20" s="13">
        <v>243414</v>
      </c>
      <c r="C20" s="13"/>
      <c r="D20" s="13">
        <v>114544</v>
      </c>
      <c r="E20" s="14">
        <v>128870</v>
      </c>
      <c r="F20" s="15"/>
      <c r="G20" s="10">
        <f t="shared" si="0"/>
        <v>41086</v>
      </c>
      <c r="H20" s="11">
        <f t="shared" si="1"/>
        <v>20.306630817286784</v>
      </c>
      <c r="I20" s="11"/>
      <c r="J20" s="16">
        <v>4</v>
      </c>
    </row>
    <row r="21" spans="1:10" s="2" customFormat="1" ht="12" customHeight="1">
      <c r="A21" s="12">
        <v>1940</v>
      </c>
      <c r="B21" s="13">
        <v>281287</v>
      </c>
      <c r="C21" s="13"/>
      <c r="D21" s="13">
        <v>133722</v>
      </c>
      <c r="E21" s="14">
        <v>147565</v>
      </c>
      <c r="F21" s="15"/>
      <c r="G21" s="10">
        <f t="shared" si="0"/>
        <v>37873</v>
      </c>
      <c r="H21" s="11">
        <f t="shared" si="1"/>
        <v>15.559088630892226</v>
      </c>
      <c r="I21" s="11"/>
      <c r="J21" s="16">
        <v>4.4</v>
      </c>
    </row>
    <row r="22" spans="1:10" s="2" customFormat="1" ht="18" customHeight="1">
      <c r="A22" s="7">
        <v>1950</v>
      </c>
      <c r="B22" s="10">
        <v>353687</v>
      </c>
      <c r="C22" s="10"/>
      <c r="D22" s="10">
        <v>171115</v>
      </c>
      <c r="E22" s="9">
        <v>182572</v>
      </c>
      <c r="F22" s="10"/>
      <c r="G22" s="10">
        <f t="shared" si="0"/>
        <v>72400</v>
      </c>
      <c r="H22" s="11">
        <f t="shared" si="1"/>
        <v>25.738836135335085</v>
      </c>
      <c r="I22" s="11"/>
      <c r="J22" s="11">
        <v>5</v>
      </c>
    </row>
    <row r="23" spans="1:10" s="2" customFormat="1" ht="12" customHeight="1">
      <c r="A23" s="12">
        <v>1960</v>
      </c>
      <c r="B23" s="15">
        <v>404349</v>
      </c>
      <c r="C23" s="15"/>
      <c r="D23" s="15">
        <v>197143</v>
      </c>
      <c r="E23" s="14">
        <v>207206</v>
      </c>
      <c r="F23" s="15"/>
      <c r="G23" s="10">
        <f t="shared" si="0"/>
        <v>50662</v>
      </c>
      <c r="H23" s="11">
        <f t="shared" si="1"/>
        <v>14.323964409209273</v>
      </c>
      <c r="I23" s="11"/>
      <c r="J23" s="16">
        <v>5.4</v>
      </c>
    </row>
    <row r="24" spans="1:10" s="2" customFormat="1" ht="12" customHeight="1">
      <c r="A24" s="12">
        <v>1970</v>
      </c>
      <c r="B24" s="15">
        <v>450860</v>
      </c>
      <c r="C24" s="15"/>
      <c r="D24" s="15">
        <v>222736</v>
      </c>
      <c r="E24" s="14">
        <v>228124</v>
      </c>
      <c r="F24" s="15"/>
      <c r="G24" s="10">
        <f t="shared" si="0"/>
        <v>46511</v>
      </c>
      <c r="H24" s="11">
        <f t="shared" si="1"/>
        <v>11.502687035209682</v>
      </c>
      <c r="I24" s="11"/>
      <c r="J24" s="16">
        <v>5.6</v>
      </c>
    </row>
    <row r="25" spans="1:10" s="2" customFormat="1" ht="12" customHeight="1">
      <c r="A25" s="12">
        <v>1980</v>
      </c>
      <c r="B25" s="15">
        <v>431273</v>
      </c>
      <c r="C25" s="15"/>
      <c r="D25" s="15">
        <v>209555</v>
      </c>
      <c r="E25" s="14">
        <v>221718</v>
      </c>
      <c r="F25" s="15"/>
      <c r="G25" s="10">
        <f t="shared" si="0"/>
        <v>-19587</v>
      </c>
      <c r="H25" s="11">
        <f t="shared" si="1"/>
        <v>-4.344364104156501</v>
      </c>
      <c r="I25" s="11"/>
      <c r="J25" s="16">
        <v>5.5</v>
      </c>
    </row>
    <row r="26" spans="1:10" s="2" customFormat="1" ht="12" customHeight="1">
      <c r="A26" s="12">
        <v>1985</v>
      </c>
      <c r="B26" s="15">
        <v>425495</v>
      </c>
      <c r="C26" s="15"/>
      <c r="D26" s="15">
        <v>205876</v>
      </c>
      <c r="E26" s="14">
        <v>219619</v>
      </c>
      <c r="F26" s="15"/>
      <c r="G26" s="10">
        <f t="shared" si="0"/>
        <v>-5778</v>
      </c>
      <c r="H26" s="11">
        <f t="shared" si="1"/>
        <v>-1.339754633376075</v>
      </c>
      <c r="I26" s="11"/>
      <c r="J26" s="16">
        <v>5.2</v>
      </c>
    </row>
    <row r="27" spans="1:10" s="2" customFormat="1" ht="18" customHeight="1">
      <c r="A27" s="12">
        <v>1990</v>
      </c>
      <c r="B27" s="15">
        <v>433042</v>
      </c>
      <c r="C27" s="15"/>
      <c r="D27" s="15">
        <v>210129</v>
      </c>
      <c r="E27" s="14">
        <v>222913</v>
      </c>
      <c r="F27" s="15"/>
      <c r="G27" s="10">
        <f t="shared" si="0"/>
        <v>7547</v>
      </c>
      <c r="H27" s="11">
        <f t="shared" si="1"/>
        <v>1.7736988683768318</v>
      </c>
      <c r="I27" s="11"/>
      <c r="J27" s="16">
        <v>5</v>
      </c>
    </row>
    <row r="28" spans="1:10" s="2" customFormat="1" ht="12" customHeight="1">
      <c r="A28" s="7">
        <v>1995</v>
      </c>
      <c r="B28" s="8">
        <v>449189</v>
      </c>
      <c r="C28" s="8"/>
      <c r="D28" s="8">
        <v>219153</v>
      </c>
      <c r="E28" s="9">
        <v>230036</v>
      </c>
      <c r="F28" s="10"/>
      <c r="G28" s="10">
        <f t="shared" si="0"/>
        <v>16147</v>
      </c>
      <c r="H28" s="11">
        <f>PRODUCT((G28/B27),100)</f>
        <v>3.728737628220819</v>
      </c>
      <c r="I28" s="11"/>
      <c r="J28" s="11">
        <v>5.1</v>
      </c>
    </row>
    <row r="29" spans="1:10" s="2" customFormat="1" ht="12" customHeight="1">
      <c r="A29" s="7">
        <v>2000</v>
      </c>
      <c r="B29" s="8">
        <v>466990</v>
      </c>
      <c r="C29" s="8"/>
      <c r="D29" s="8">
        <v>228947</v>
      </c>
      <c r="E29" s="9">
        <v>238043</v>
      </c>
      <c r="F29" s="10"/>
      <c r="G29" s="10">
        <f t="shared" si="0"/>
        <v>17801</v>
      </c>
      <c r="H29" s="11">
        <f>PRODUCT((G29/B28),100)</f>
        <v>3.9629198399782717</v>
      </c>
      <c r="I29" s="11"/>
      <c r="J29" s="11">
        <f>(466990/8882792)*100</f>
        <v>5.257243443277744</v>
      </c>
    </row>
    <row r="30" spans="1:10" s="2" customFormat="1" ht="12" customHeight="1">
      <c r="A30" s="7">
        <v>2001</v>
      </c>
      <c r="B30" s="8">
        <v>471267</v>
      </c>
      <c r="C30" s="8"/>
      <c r="D30" s="8">
        <v>231438</v>
      </c>
      <c r="E30" s="9">
        <v>239829</v>
      </c>
      <c r="F30" s="10"/>
      <c r="G30" s="10">
        <f t="shared" si="0"/>
        <v>4277</v>
      </c>
      <c r="H30" s="11">
        <f>PRODUCT((G30/B29),100)</f>
        <v>0.9158654360907086</v>
      </c>
      <c r="I30" s="11"/>
      <c r="J30" s="11">
        <f>(471267/8909128)*100</f>
        <v>5.289709610188561</v>
      </c>
    </row>
    <row r="31" spans="1:10" s="2" customFormat="1" ht="12" customHeight="1">
      <c r="A31" s="7">
        <v>2002</v>
      </c>
      <c r="B31" s="8">
        <v>474921</v>
      </c>
      <c r="C31" s="8"/>
      <c r="D31" s="8">
        <v>233478</v>
      </c>
      <c r="E31" s="9">
        <v>241443</v>
      </c>
      <c r="F31" s="10"/>
      <c r="G31" s="10">
        <f t="shared" si="0"/>
        <v>3654</v>
      </c>
      <c r="H31" s="11">
        <f aca="true" t="shared" si="2" ref="H31:H42">PRODUCT((G31/B30),100)</f>
        <v>0.775356644959227</v>
      </c>
      <c r="I31" s="11"/>
      <c r="J31" s="11">
        <f>(474921/8940788)*100</f>
        <v>5.311847233152156</v>
      </c>
    </row>
    <row r="32" spans="1:10" s="2" customFormat="1" ht="18" customHeight="1">
      <c r="A32" s="7">
        <v>2003</v>
      </c>
      <c r="B32" s="8">
        <v>478055</v>
      </c>
      <c r="C32" s="8"/>
      <c r="D32" s="8">
        <v>235261</v>
      </c>
      <c r="E32" s="9">
        <v>242794</v>
      </c>
      <c r="F32" s="10"/>
      <c r="G32" s="10">
        <f t="shared" si="0"/>
        <v>3134</v>
      </c>
      <c r="H32" s="11">
        <f t="shared" si="2"/>
        <v>0.6598992253448468</v>
      </c>
      <c r="I32" s="11"/>
      <c r="J32" s="11">
        <f>(478055/8975670)*100</f>
        <v>5.326120501310766</v>
      </c>
    </row>
    <row r="33" spans="1:10" s="2" customFormat="1" ht="12" customHeight="1">
      <c r="A33" s="7">
        <v>2004</v>
      </c>
      <c r="B33" s="8">
        <v>481410</v>
      </c>
      <c r="C33" s="8"/>
      <c r="D33" s="8">
        <v>237221</v>
      </c>
      <c r="E33" s="9">
        <v>244189</v>
      </c>
      <c r="F33" s="10"/>
      <c r="G33" s="10">
        <f t="shared" si="0"/>
        <v>3355</v>
      </c>
      <c r="H33" s="11">
        <f t="shared" si="2"/>
        <v>0.7018020939013293</v>
      </c>
      <c r="I33" s="11"/>
      <c r="J33" s="11">
        <f>(481410/9011392)*100</f>
        <v>5.342237913964901</v>
      </c>
    </row>
    <row r="34" spans="1:10" s="2" customFormat="1" ht="12" customHeight="1">
      <c r="A34" s="7">
        <v>2005</v>
      </c>
      <c r="B34" s="8">
        <v>484942</v>
      </c>
      <c r="C34" s="8"/>
      <c r="D34" s="8">
        <v>239228</v>
      </c>
      <c r="E34" s="9">
        <v>245714</v>
      </c>
      <c r="F34" s="10"/>
      <c r="G34" s="10">
        <f t="shared" si="0"/>
        <v>3532</v>
      </c>
      <c r="H34" s="11">
        <f t="shared" si="2"/>
        <v>0.7336781537566731</v>
      </c>
      <c r="I34" s="11"/>
      <c r="J34" s="11">
        <f>(484942/9047752)*100</f>
        <v>5.35980650221182</v>
      </c>
    </row>
    <row r="35" spans="1:10" s="2" customFormat="1" ht="12" customHeight="1">
      <c r="A35" s="7">
        <v>2006</v>
      </c>
      <c r="B35" s="8">
        <v>489757</v>
      </c>
      <c r="C35" s="8"/>
      <c r="D35" s="8">
        <v>241780</v>
      </c>
      <c r="E35" s="9">
        <v>247977</v>
      </c>
      <c r="F35" s="10"/>
      <c r="G35" s="10">
        <f t="shared" si="0"/>
        <v>4815</v>
      </c>
      <c r="H35" s="11">
        <f t="shared" si="2"/>
        <v>0.9929022439796924</v>
      </c>
      <c r="I35" s="11"/>
      <c r="J35" s="11">
        <f>(489757/9113257)*100</f>
        <v>5.374115971929684</v>
      </c>
    </row>
    <row r="36" spans="1:10" s="2" customFormat="1" ht="12" customHeight="1">
      <c r="A36" s="7">
        <v>2007</v>
      </c>
      <c r="B36" s="8">
        <v>493502</v>
      </c>
      <c r="C36" s="8"/>
      <c r="D36" s="8">
        <v>244051</v>
      </c>
      <c r="E36" s="9">
        <v>249451</v>
      </c>
      <c r="F36" s="10"/>
      <c r="G36" s="10">
        <f t="shared" si="0"/>
        <v>3745</v>
      </c>
      <c r="H36" s="11">
        <f t="shared" si="2"/>
        <v>0.7646649256672187</v>
      </c>
      <c r="I36" s="11"/>
      <c r="J36" s="11">
        <f>(493502/9182927)*100</f>
        <v>5.374125265288508</v>
      </c>
    </row>
    <row r="37" spans="1:10" s="2" customFormat="1" ht="18" customHeight="1">
      <c r="A37" s="7">
        <v>2008</v>
      </c>
      <c r="B37" s="8">
        <v>500197</v>
      </c>
      <c r="C37" s="8"/>
      <c r="D37" s="8">
        <v>247637</v>
      </c>
      <c r="E37" s="9">
        <v>252560</v>
      </c>
      <c r="F37" s="10"/>
      <c r="G37" s="10">
        <f t="shared" si="0"/>
        <v>6695</v>
      </c>
      <c r="H37" s="11">
        <f t="shared" si="2"/>
        <v>1.3566307735328327</v>
      </c>
      <c r="I37" s="11"/>
      <c r="J37" s="11">
        <f>(500197/9256347)*100</f>
        <v>5.403827233356744</v>
      </c>
    </row>
    <row r="38" spans="1:10" s="2" customFormat="1" ht="12" customHeight="1">
      <c r="A38" s="7">
        <v>2009</v>
      </c>
      <c r="B38" s="8">
        <v>507330</v>
      </c>
      <c r="C38" s="8"/>
      <c r="D38" s="8">
        <v>251453</v>
      </c>
      <c r="E38" s="9">
        <v>255877</v>
      </c>
      <c r="F38" s="10"/>
      <c r="G38" s="10">
        <f t="shared" si="0"/>
        <v>7133</v>
      </c>
      <c r="H38" s="11">
        <f t="shared" si="2"/>
        <v>1.426038140972457</v>
      </c>
      <c r="I38" s="11"/>
      <c r="J38" s="11">
        <f>(507330/9340682)*100</f>
        <v>5.431402118175097</v>
      </c>
    </row>
    <row r="39" spans="1:10" s="2" customFormat="1" ht="12" customHeight="1">
      <c r="A39" s="7">
        <v>2010</v>
      </c>
      <c r="B39" s="8">
        <v>513751</v>
      </c>
      <c r="C39" s="8"/>
      <c r="D39" s="8">
        <v>254720</v>
      </c>
      <c r="E39" s="9">
        <v>259031</v>
      </c>
      <c r="F39" s="10"/>
      <c r="G39" s="10">
        <f t="shared" si="0"/>
        <v>6421</v>
      </c>
      <c r="H39" s="11">
        <f t="shared" si="2"/>
        <v>1.2656456349910314</v>
      </c>
      <c r="I39" s="11"/>
      <c r="J39" s="11">
        <f>(513751/9415570)*100</f>
        <v>5.456398284968408</v>
      </c>
    </row>
    <row r="40" spans="1:10" s="2" customFormat="1" ht="12" customHeight="1">
      <c r="A40" s="7">
        <v>2011</v>
      </c>
      <c r="B40" s="8">
        <v>520374</v>
      </c>
      <c r="C40" s="8"/>
      <c r="D40" s="8">
        <v>258100</v>
      </c>
      <c r="E40" s="9">
        <v>262274</v>
      </c>
      <c r="F40" s="10"/>
      <c r="G40" s="10">
        <f t="shared" si="0"/>
        <v>6623</v>
      </c>
      <c r="H40" s="11">
        <f t="shared" si="2"/>
        <v>1.2891459092050428</v>
      </c>
      <c r="I40" s="11"/>
      <c r="J40" s="11">
        <f>(520374/9482855)*100</f>
        <v>5.48752459043189</v>
      </c>
    </row>
    <row r="41" spans="1:10" s="2" customFormat="1" ht="12" customHeight="1">
      <c r="A41" s="7">
        <v>2012</v>
      </c>
      <c r="B41" s="8">
        <v>526089</v>
      </c>
      <c r="C41" s="8"/>
      <c r="D41" s="8">
        <v>260649</v>
      </c>
      <c r="E41" s="9">
        <v>265440</v>
      </c>
      <c r="F41" s="10"/>
      <c r="G41" s="10">
        <f t="shared" si="0"/>
        <v>5715</v>
      </c>
      <c r="H41" s="11">
        <f t="shared" si="2"/>
        <v>1.0982485673765408</v>
      </c>
      <c r="I41" s="11"/>
      <c r="J41" s="11">
        <f>(526089/9555893)*100</f>
        <v>5.505388141118784</v>
      </c>
    </row>
    <row r="42" spans="1:10" s="2" customFormat="1" ht="18" customHeight="1" thickBot="1">
      <c r="A42" s="7">
        <v>2013</v>
      </c>
      <c r="B42" s="8">
        <v>533271</v>
      </c>
      <c r="C42" s="8"/>
      <c r="D42" s="8">
        <v>264318</v>
      </c>
      <c r="E42" s="9">
        <v>268953</v>
      </c>
      <c r="F42" s="10"/>
      <c r="G42" s="10">
        <v>7182</v>
      </c>
      <c r="H42" s="11">
        <f t="shared" si="2"/>
        <v>1.3651682509993557</v>
      </c>
      <c r="I42" s="11"/>
      <c r="J42" s="11">
        <f>(533271/9644864)*100</f>
        <v>5.529067076529022</v>
      </c>
    </row>
    <row r="43" spans="1:10" s="2" customFormat="1" ht="18" customHeight="1">
      <c r="A43" s="27" t="s">
        <v>9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s="2" customFormat="1" ht="10.5" customHeight="1">
      <c r="A44" s="28" t="s">
        <v>13</v>
      </c>
      <c r="B44" s="28"/>
      <c r="C44" s="28"/>
      <c r="D44" s="28"/>
      <c r="E44" s="28"/>
      <c r="F44" s="28"/>
      <c r="G44" s="28"/>
      <c r="H44" s="28"/>
      <c r="I44" s="28"/>
      <c r="J44" s="28"/>
    </row>
    <row r="45" spans="1:10" s="2" customFormat="1" ht="10.5" customHeight="1">
      <c r="A45" s="28" t="s">
        <v>14</v>
      </c>
      <c r="B45" s="28"/>
      <c r="C45" s="28"/>
      <c r="D45" s="28"/>
      <c r="E45" s="28"/>
      <c r="F45" s="28"/>
      <c r="G45" s="28"/>
      <c r="H45" s="28"/>
      <c r="I45" s="28"/>
      <c r="J45" s="28"/>
    </row>
  </sheetData>
  <sheetProtection/>
  <mergeCells count="3">
    <mergeCell ref="A43:J43"/>
    <mergeCell ref="A44:J44"/>
    <mergeCell ref="A45:J45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2006-05-31T06:09:39Z</cp:lastPrinted>
  <dcterms:created xsi:type="dcterms:W3CDTF">2003-04-14T10:57:30Z</dcterms:created>
  <dcterms:modified xsi:type="dcterms:W3CDTF">2014-12-09T08:25:13Z</dcterms:modified>
  <cp:category/>
  <cp:version/>
  <cp:contentType/>
  <cp:contentStatus/>
</cp:coreProperties>
</file>